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45" activeTab="0"/>
  </bookViews>
  <sheets>
    <sheet name="Лист3" sheetId="1" r:id="rId1"/>
  </sheets>
  <definedNames>
    <definedName name="_xlnm.Print_Area" localSheetId="0">'Лист3'!$A$1:$Q$25</definedName>
  </definedNames>
  <calcPr fullCalcOnLoad="1"/>
</workbook>
</file>

<file path=xl/sharedStrings.xml><?xml version="1.0" encoding="utf-8"?>
<sst xmlns="http://schemas.openxmlformats.org/spreadsheetml/2006/main" count="41" uniqueCount="33">
  <si>
    <t>Налоговые и неналоговые доходы</t>
  </si>
  <si>
    <t>Отклонение +/-</t>
  </si>
  <si>
    <t>Авиловское с.п.</t>
  </si>
  <si>
    <t>Богоявленское с.п.</t>
  </si>
  <si>
    <t>Гапкинское с.п.</t>
  </si>
  <si>
    <t>Николаевское с.п.</t>
  </si>
  <si>
    <t>Почтовское с.п.</t>
  </si>
  <si>
    <t>Стычновское с.п.</t>
  </si>
  <si>
    <t>Итого:</t>
  </si>
  <si>
    <t>Муниципальный район</t>
  </si>
  <si>
    <t>Всего</t>
  </si>
  <si>
    <t>Заведующий Финансовым отделом Администрации Константиновского района</t>
  </si>
  <si>
    <t>А.Г.Пущеленко</t>
  </si>
  <si>
    <t xml:space="preserve">Результат </t>
  </si>
  <si>
    <t>соблюден</t>
  </si>
  <si>
    <t>Константиновское городское</t>
  </si>
  <si>
    <t>собдюден</t>
  </si>
  <si>
    <t>в т.ч. остаток дорожного фонда</t>
  </si>
  <si>
    <t>Иные МБТ на сбалансированность</t>
  </si>
  <si>
    <t>Дотации  на поддержку мер по обеспечению сбалансированности бюджетов</t>
  </si>
  <si>
    <t>Итого (гр.2- гр.3 + гр.4 + гр.5 + гр.6+гр.7-гр.8)</t>
  </si>
  <si>
    <t>в т.ч. Дорожный фонд с учетом норматива</t>
  </si>
  <si>
    <t>Дотация на выравнивание бюджетной обеспеченности</t>
  </si>
  <si>
    <t>в т.ч. Инициативные платежи</t>
  </si>
  <si>
    <t>Остатки средств бюджета на 01.01.2023</t>
  </si>
  <si>
    <t>в т.ч. остаток на реализацию плана природоохранных мероприятий</t>
  </si>
  <si>
    <t>в т.ч. на реализацию плана природоохранных мероприятий</t>
  </si>
  <si>
    <t>Удельный вес расходов на аппарат,% (гр.13 / гр.12 * 100)</t>
  </si>
  <si>
    <t>Норматив %, утвержденный постановлением от 29.12.2022 № 1177</t>
  </si>
  <si>
    <t>Расходы на аппарат (план на 2023 год)</t>
  </si>
  <si>
    <t>не соблюден</t>
  </si>
  <si>
    <t>о соблюдении норматива формирования расходов на содержание органов местного самоуправления муниципальных образований Константиновского района в части фактических показателей на 01.01.2024</t>
  </si>
  <si>
    <t>Информация  № 2 от 15.01.2024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</si>
</sst>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57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Times New Roman CE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87" fontId="1" fillId="33" borderId="13" xfId="0" applyNumberFormat="1" applyFont="1" applyFill="1" applyBorder="1" applyAlignment="1">
      <alignment horizontal="center" vertical="top" wrapText="1"/>
    </xf>
    <xf numFmtId="187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7" fontId="1" fillId="33" borderId="13" xfId="0" applyNumberFormat="1" applyFont="1" applyFill="1" applyBorder="1" applyAlignment="1">
      <alignment horizontal="center" vertical="top" wrapText="1"/>
    </xf>
    <xf numFmtId="1" fontId="1" fillId="33" borderId="13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5" fillId="33" borderId="14" xfId="0" applyFont="1" applyFill="1" applyBorder="1" applyAlignment="1">
      <alignment horizontal="center" vertical="top" wrapText="1"/>
    </xf>
    <xf numFmtId="187" fontId="45" fillId="33" borderId="14" xfId="0" applyNumberFormat="1" applyFont="1" applyFill="1" applyBorder="1" applyAlignment="1">
      <alignment horizontal="center" vertical="top" wrapText="1"/>
    </xf>
    <xf numFmtId="1" fontId="45" fillId="33" borderId="14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87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SheetLayoutView="100" zoomScalePageLayoutView="0" workbookViewId="0" topLeftCell="A1">
      <selection activeCell="A3" sqref="A3:Q3"/>
    </sheetView>
  </sheetViews>
  <sheetFormatPr defaultColWidth="9.140625" defaultRowHeight="12.75"/>
  <cols>
    <col min="1" max="1" width="31.421875" style="0" customWidth="1"/>
    <col min="2" max="2" width="12.28125" style="0" bestFit="1" customWidth="1"/>
    <col min="3" max="5" width="12.28125" style="0" customWidth="1"/>
    <col min="6" max="6" width="10.8515625" style="0" bestFit="1" customWidth="1"/>
    <col min="7" max="8" width="10.8515625" style="0" customWidth="1"/>
    <col min="9" max="11" width="11.8515625" style="0" customWidth="1"/>
    <col min="12" max="12" width="12.28125" style="0" bestFit="1" customWidth="1"/>
    <col min="13" max="13" width="10.8515625" style="0" bestFit="1" customWidth="1"/>
    <col min="14" max="14" width="13.421875" style="0" bestFit="1" customWidth="1"/>
    <col min="15" max="16" width="9.421875" style="0" bestFit="1" customWidth="1"/>
    <col min="17" max="17" width="13.57421875" style="0" customWidth="1"/>
  </cols>
  <sheetData>
    <row r="1" ht="12.75">
      <c r="A1" s="12"/>
    </row>
    <row r="2" spans="1:17" ht="12.75" customHeight="1">
      <c r="A2" s="56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26.25" customHeight="1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5" spans="1:17" ht="67.5" customHeight="1">
      <c r="A5" s="57"/>
      <c r="B5" s="47" t="s">
        <v>0</v>
      </c>
      <c r="C5" s="48"/>
      <c r="D5" s="48"/>
      <c r="E5" s="49"/>
      <c r="F5" s="58" t="s">
        <v>22</v>
      </c>
      <c r="G5" s="59" t="s">
        <v>19</v>
      </c>
      <c r="H5" s="59" t="s">
        <v>18</v>
      </c>
      <c r="I5" s="50" t="s">
        <v>24</v>
      </c>
      <c r="J5" s="51"/>
      <c r="K5" s="52"/>
      <c r="L5" s="58" t="s">
        <v>20</v>
      </c>
      <c r="M5" s="21" t="s">
        <v>29</v>
      </c>
      <c r="N5" s="58" t="s">
        <v>27</v>
      </c>
      <c r="O5" s="62" t="s">
        <v>28</v>
      </c>
      <c r="P5" s="58" t="s">
        <v>1</v>
      </c>
      <c r="Q5" s="58" t="s">
        <v>13</v>
      </c>
    </row>
    <row r="6" spans="1:17" ht="90" customHeight="1">
      <c r="A6" s="57"/>
      <c r="B6" s="2" t="s">
        <v>10</v>
      </c>
      <c r="C6" s="2" t="s">
        <v>21</v>
      </c>
      <c r="D6" s="2" t="s">
        <v>23</v>
      </c>
      <c r="E6" s="34" t="s">
        <v>26</v>
      </c>
      <c r="F6" s="58"/>
      <c r="G6" s="61"/>
      <c r="H6" s="60"/>
      <c r="I6" s="15" t="s">
        <v>10</v>
      </c>
      <c r="J6" s="15" t="s">
        <v>17</v>
      </c>
      <c r="K6" s="44" t="s">
        <v>25</v>
      </c>
      <c r="L6" s="58"/>
      <c r="M6" s="15" t="s">
        <v>10</v>
      </c>
      <c r="N6" s="58"/>
      <c r="O6" s="62"/>
      <c r="P6" s="58"/>
      <c r="Q6" s="58"/>
    </row>
    <row r="7" spans="1:17" ht="15.75">
      <c r="A7" s="3">
        <v>1</v>
      </c>
      <c r="B7" s="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6">
        <v>9</v>
      </c>
      <c r="J7" s="16">
        <v>10</v>
      </c>
      <c r="K7" s="16">
        <v>11</v>
      </c>
      <c r="L7" s="3">
        <v>12</v>
      </c>
      <c r="M7" s="17">
        <v>13</v>
      </c>
      <c r="N7" s="3">
        <v>14</v>
      </c>
      <c r="O7" s="7">
        <v>15</v>
      </c>
      <c r="P7" s="3">
        <v>16</v>
      </c>
      <c r="Q7" s="3">
        <v>17</v>
      </c>
    </row>
    <row r="8" spans="1:17" ht="15.75">
      <c r="A8" s="1" t="s">
        <v>2</v>
      </c>
      <c r="B8" s="39">
        <v>1850.1</v>
      </c>
      <c r="C8" s="36"/>
      <c r="D8" s="36"/>
      <c r="E8" s="36"/>
      <c r="F8" s="22">
        <v>7132.7</v>
      </c>
      <c r="G8" s="23">
        <v>206.3</v>
      </c>
      <c r="H8" s="23">
        <v>0</v>
      </c>
      <c r="I8" s="23">
        <v>136.6</v>
      </c>
      <c r="J8" s="23"/>
      <c r="K8" s="23"/>
      <c r="L8" s="24">
        <f>B8-C8+F8+I8-J8+G8+H8-D8-E8-K8</f>
        <v>9325.699999999999</v>
      </c>
      <c r="M8" s="25">
        <v>6268.6</v>
      </c>
      <c r="N8" s="19">
        <f>M8/L8*100</f>
        <v>67.21854659703831</v>
      </c>
      <c r="O8" s="29">
        <v>72.84</v>
      </c>
      <c r="P8" s="10">
        <f aca="true" t="shared" si="0" ref="P8:P14">N8-O8</f>
        <v>-5.621453402961691</v>
      </c>
      <c r="Q8" s="10" t="s">
        <v>14</v>
      </c>
    </row>
    <row r="9" spans="1:17" ht="15.75">
      <c r="A9" s="1" t="s">
        <v>3</v>
      </c>
      <c r="B9" s="39">
        <v>5116.6</v>
      </c>
      <c r="C9" s="36"/>
      <c r="D9" s="36"/>
      <c r="E9" s="36"/>
      <c r="F9" s="22">
        <v>4674.1</v>
      </c>
      <c r="G9" s="23">
        <v>236.6</v>
      </c>
      <c r="H9" s="23">
        <v>0</v>
      </c>
      <c r="I9" s="23">
        <v>279.7</v>
      </c>
      <c r="J9" s="23"/>
      <c r="K9" s="23"/>
      <c r="L9" s="24">
        <f aca="true" t="shared" si="1" ref="L9:L17">B9-C9+F9+I9-J9+G9+H9-D9-E9-K9</f>
        <v>10307.000000000002</v>
      </c>
      <c r="M9" s="26">
        <v>5461.1</v>
      </c>
      <c r="N9" s="19">
        <f aca="true" t="shared" si="2" ref="N9:N14">M9/L9*100</f>
        <v>52.98437954788008</v>
      </c>
      <c r="O9" s="29">
        <v>53.62</v>
      </c>
      <c r="P9" s="10">
        <f t="shared" si="0"/>
        <v>-0.635620452119916</v>
      </c>
      <c r="Q9" s="10" t="s">
        <v>14</v>
      </c>
    </row>
    <row r="10" spans="1:17" ht="15.75">
      <c r="A10" s="1" t="s">
        <v>4</v>
      </c>
      <c r="B10" s="39">
        <v>8070.1</v>
      </c>
      <c r="C10" s="36"/>
      <c r="D10" s="40">
        <v>382.7</v>
      </c>
      <c r="E10" s="36"/>
      <c r="F10" s="22">
        <v>4901.7</v>
      </c>
      <c r="G10" s="23">
        <v>594.2</v>
      </c>
      <c r="H10" s="23">
        <v>0</v>
      </c>
      <c r="I10" s="23">
        <v>2126</v>
      </c>
      <c r="J10" s="23"/>
      <c r="K10" s="23"/>
      <c r="L10" s="24">
        <f t="shared" si="1"/>
        <v>15309.3</v>
      </c>
      <c r="M10" s="26">
        <v>7021.8</v>
      </c>
      <c r="N10" s="19">
        <f t="shared" si="2"/>
        <v>45.86623816895613</v>
      </c>
      <c r="O10" s="29">
        <v>42.7</v>
      </c>
      <c r="P10" s="10">
        <f t="shared" si="0"/>
        <v>3.166238168956127</v>
      </c>
      <c r="Q10" s="19" t="s">
        <v>30</v>
      </c>
    </row>
    <row r="11" spans="1:17" s="20" customFormat="1" ht="15.75">
      <c r="A11" s="18" t="s">
        <v>15</v>
      </c>
      <c r="B11" s="40">
        <v>104114.5</v>
      </c>
      <c r="C11" s="40">
        <v>21518.2</v>
      </c>
      <c r="D11" s="37"/>
      <c r="E11" s="37"/>
      <c r="F11" s="22">
        <v>4316.4</v>
      </c>
      <c r="G11" s="23">
        <v>866.5</v>
      </c>
      <c r="H11" s="23">
        <v>0</v>
      </c>
      <c r="I11" s="27">
        <v>34414.2</v>
      </c>
      <c r="J11" s="24">
        <v>3354.5</v>
      </c>
      <c r="K11" s="24"/>
      <c r="L11" s="24">
        <f>B11-C11+F11+I11-J11+G11+H11-D11-E11-K11</f>
        <v>118838.9</v>
      </c>
      <c r="M11" s="26">
        <v>20527.8</v>
      </c>
      <c r="N11" s="19">
        <f t="shared" si="2"/>
        <v>17.27363683103765</v>
      </c>
      <c r="O11" s="30">
        <v>18.49</v>
      </c>
      <c r="P11" s="19">
        <f t="shared" si="0"/>
        <v>-1.2163631689623493</v>
      </c>
      <c r="Q11" s="10" t="s">
        <v>14</v>
      </c>
    </row>
    <row r="12" spans="1:17" ht="15.75">
      <c r="A12" s="1" t="s">
        <v>5</v>
      </c>
      <c r="B12" s="40">
        <v>17949.4</v>
      </c>
      <c r="C12" s="38"/>
      <c r="D12" s="40">
        <v>232</v>
      </c>
      <c r="E12" s="38"/>
      <c r="F12" s="22">
        <v>3460.1</v>
      </c>
      <c r="G12" s="23">
        <v>522.7</v>
      </c>
      <c r="H12" s="23">
        <v>0</v>
      </c>
      <c r="I12" s="27">
        <v>9203.6</v>
      </c>
      <c r="J12" s="28"/>
      <c r="K12" s="28"/>
      <c r="L12" s="24">
        <f t="shared" si="1"/>
        <v>30903.8</v>
      </c>
      <c r="M12" s="19">
        <v>9889.7</v>
      </c>
      <c r="N12" s="19">
        <f t="shared" si="2"/>
        <v>32.00156615044104</v>
      </c>
      <c r="O12" s="30">
        <v>41.12</v>
      </c>
      <c r="P12" s="19">
        <f t="shared" si="0"/>
        <v>-9.118433849558954</v>
      </c>
      <c r="Q12" s="10" t="s">
        <v>14</v>
      </c>
    </row>
    <row r="13" spans="1:17" ht="15.75">
      <c r="A13" s="1" t="s">
        <v>6</v>
      </c>
      <c r="B13" s="40">
        <v>10265.6</v>
      </c>
      <c r="C13" s="36"/>
      <c r="D13" s="36"/>
      <c r="E13" s="36"/>
      <c r="F13" s="22">
        <v>6931.8</v>
      </c>
      <c r="G13" s="23">
        <v>555.7</v>
      </c>
      <c r="H13" s="23">
        <v>0</v>
      </c>
      <c r="I13" s="23">
        <v>971</v>
      </c>
      <c r="J13" s="23"/>
      <c r="K13" s="23"/>
      <c r="L13" s="24">
        <f t="shared" si="1"/>
        <v>18724.100000000002</v>
      </c>
      <c r="M13" s="25">
        <v>7419.4</v>
      </c>
      <c r="N13" s="19">
        <f t="shared" si="2"/>
        <v>39.62486848500061</v>
      </c>
      <c r="O13" s="30">
        <v>46.84</v>
      </c>
      <c r="P13" s="19">
        <f t="shared" si="0"/>
        <v>-7.215131514999392</v>
      </c>
      <c r="Q13" s="10" t="s">
        <v>16</v>
      </c>
    </row>
    <row r="14" spans="1:17" ht="15.75">
      <c r="A14" s="1" t="s">
        <v>7</v>
      </c>
      <c r="B14" s="40">
        <v>6781.2</v>
      </c>
      <c r="C14" s="38"/>
      <c r="D14" s="38"/>
      <c r="E14" s="38"/>
      <c r="F14" s="22">
        <v>7179.9</v>
      </c>
      <c r="G14" s="23">
        <v>511.7</v>
      </c>
      <c r="H14" s="23">
        <v>0</v>
      </c>
      <c r="I14" s="23">
        <v>1257.6</v>
      </c>
      <c r="J14" s="23"/>
      <c r="K14" s="23"/>
      <c r="L14" s="24">
        <f t="shared" si="1"/>
        <v>15730.4</v>
      </c>
      <c r="M14" s="26">
        <v>6821.2</v>
      </c>
      <c r="N14" s="19">
        <f t="shared" si="2"/>
        <v>43.36316940446524</v>
      </c>
      <c r="O14" s="30">
        <v>47.88</v>
      </c>
      <c r="P14" s="19">
        <f t="shared" si="0"/>
        <v>-4.516830595534763</v>
      </c>
      <c r="Q14" s="10" t="s">
        <v>14</v>
      </c>
    </row>
    <row r="15" spans="1:17" ht="15.75">
      <c r="A15" s="1"/>
      <c r="B15" s="3"/>
      <c r="C15" s="31"/>
      <c r="D15" s="31"/>
      <c r="E15" s="31"/>
      <c r="F15" s="14"/>
      <c r="G15" s="14"/>
      <c r="H15" s="14"/>
      <c r="I15" s="14"/>
      <c r="J15" s="31"/>
      <c r="K15" s="31"/>
      <c r="L15" s="24">
        <f t="shared" si="1"/>
        <v>0</v>
      </c>
      <c r="M15" s="41"/>
      <c r="N15" s="19"/>
      <c r="O15" s="42"/>
      <c r="P15" s="19"/>
      <c r="Q15" s="10"/>
    </row>
    <row r="16" spans="1:17" ht="15.75">
      <c r="A16" s="35" t="s">
        <v>8</v>
      </c>
      <c r="B16" s="6">
        <f>B8+B9+B10+B11+B12+B13+B14</f>
        <v>154147.50000000003</v>
      </c>
      <c r="C16" s="6">
        <f aca="true" t="shared" si="3" ref="C16:J16">C8+C9+C10+C11+C12+C13+C14</f>
        <v>21518.2</v>
      </c>
      <c r="D16" s="6">
        <f t="shared" si="3"/>
        <v>614.7</v>
      </c>
      <c r="E16" s="6">
        <f t="shared" si="3"/>
        <v>0</v>
      </c>
      <c r="F16" s="6">
        <f>F8+F9+F10+F11+F12+F13+F14</f>
        <v>38596.7</v>
      </c>
      <c r="G16" s="6">
        <f t="shared" si="3"/>
        <v>3493.7</v>
      </c>
      <c r="H16" s="6">
        <f t="shared" si="3"/>
        <v>0</v>
      </c>
      <c r="I16" s="6">
        <f t="shared" si="3"/>
        <v>48388.7</v>
      </c>
      <c r="J16" s="43">
        <f t="shared" si="3"/>
        <v>3354.5</v>
      </c>
      <c r="K16" s="43"/>
      <c r="L16" s="24">
        <f t="shared" si="1"/>
        <v>219139.2</v>
      </c>
      <c r="M16" s="43">
        <f>M8+M9+M10+M11+M12+M13+M14</f>
        <v>63409.6</v>
      </c>
      <c r="N16" s="19"/>
      <c r="O16" s="42"/>
      <c r="P16" s="19"/>
      <c r="Q16" s="10"/>
    </row>
    <row r="17" spans="1:17" ht="15.75">
      <c r="A17" s="1" t="s">
        <v>9</v>
      </c>
      <c r="B17" s="26">
        <v>301633.5</v>
      </c>
      <c r="C17" s="26">
        <v>23970.1</v>
      </c>
      <c r="D17" s="26">
        <v>726.2</v>
      </c>
      <c r="E17" s="26">
        <v>586.6</v>
      </c>
      <c r="F17" s="26">
        <v>139604.6</v>
      </c>
      <c r="G17" s="26">
        <v>5015.1</v>
      </c>
      <c r="H17" s="26">
        <v>0</v>
      </c>
      <c r="I17" s="26">
        <v>45248.4</v>
      </c>
      <c r="J17" s="33">
        <v>3728.4</v>
      </c>
      <c r="K17" s="24">
        <v>37</v>
      </c>
      <c r="L17" s="24">
        <f t="shared" si="1"/>
        <v>462453.3</v>
      </c>
      <c r="M17" s="26">
        <v>93270.9</v>
      </c>
      <c r="N17" s="19">
        <f>M17/L17*100</f>
        <v>20.168717576455826</v>
      </c>
      <c r="O17" s="42">
        <v>20.65</v>
      </c>
      <c r="P17" s="19">
        <f>N17-O17</f>
        <v>-0.4812824235441724</v>
      </c>
      <c r="Q17" s="10" t="s">
        <v>14</v>
      </c>
    </row>
    <row r="18" spans="1:17" ht="15.75">
      <c r="A18" s="35" t="s">
        <v>10</v>
      </c>
      <c r="B18" s="5">
        <f aca="true" t="shared" si="4" ref="B18:M18">SUM(B16:B17)</f>
        <v>455781</v>
      </c>
      <c r="C18" s="5">
        <f t="shared" si="4"/>
        <v>45488.3</v>
      </c>
      <c r="D18" s="5">
        <f t="shared" si="4"/>
        <v>1340.9</v>
      </c>
      <c r="E18" s="5">
        <f t="shared" si="4"/>
        <v>586.6</v>
      </c>
      <c r="F18" s="5">
        <f t="shared" si="4"/>
        <v>178201.3</v>
      </c>
      <c r="G18" s="5">
        <f t="shared" si="4"/>
        <v>8508.8</v>
      </c>
      <c r="H18" s="5">
        <f t="shared" si="4"/>
        <v>0</v>
      </c>
      <c r="I18" s="5">
        <f t="shared" si="4"/>
        <v>93637.1</v>
      </c>
      <c r="J18" s="5">
        <f t="shared" si="4"/>
        <v>7082.9</v>
      </c>
      <c r="K18" s="5">
        <f t="shared" si="4"/>
        <v>37</v>
      </c>
      <c r="L18" s="5">
        <f t="shared" si="4"/>
        <v>681592.5</v>
      </c>
      <c r="M18" s="5">
        <f t="shared" si="4"/>
        <v>156680.5</v>
      </c>
      <c r="N18" s="10">
        <f>M18/L18*100</f>
        <v>22.987415501197564</v>
      </c>
      <c r="O18" s="7"/>
      <c r="P18" s="10">
        <f>N18-O18</f>
        <v>22.987415501197564</v>
      </c>
      <c r="Q18" s="10"/>
    </row>
    <row r="19" spans="2:5" ht="15.75">
      <c r="B19" s="4"/>
      <c r="C19" s="4"/>
      <c r="D19" s="4"/>
      <c r="E19" s="4"/>
    </row>
    <row r="20" spans="1:14" ht="47.25">
      <c r="A20" s="9" t="s">
        <v>11</v>
      </c>
      <c r="N20" s="11" t="s">
        <v>12</v>
      </c>
    </row>
    <row r="21" spans="1:14" ht="15.75">
      <c r="A21" s="9"/>
      <c r="D21" s="20"/>
      <c r="E21" s="20"/>
      <c r="F21" s="20"/>
      <c r="G21" s="20"/>
      <c r="H21" s="20"/>
      <c r="I21" s="45"/>
      <c r="J21" s="20"/>
      <c r="K21" s="20"/>
      <c r="L21" s="20"/>
      <c r="M21" s="20"/>
      <c r="N21" s="32"/>
    </row>
    <row r="22" spans="1:17" ht="15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4" ht="15.75">
      <c r="A23" s="46"/>
      <c r="B23" s="46"/>
      <c r="C23" s="46"/>
      <c r="D23" s="46"/>
      <c r="E23" s="46"/>
      <c r="F23" s="46"/>
      <c r="N23" s="11"/>
    </row>
    <row r="25" spans="1:14" ht="15.75">
      <c r="A25" s="9"/>
      <c r="N25" s="11"/>
    </row>
    <row r="30" ht="12.75">
      <c r="A30" s="8"/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</sheetData>
  <sheetProtection/>
  <mergeCells count="15">
    <mergeCell ref="L5:L6"/>
    <mergeCell ref="N5:N6"/>
    <mergeCell ref="O5:O6"/>
    <mergeCell ref="P5:P6"/>
    <mergeCell ref="Q5:Q6"/>
    <mergeCell ref="A23:F23"/>
    <mergeCell ref="B5:E5"/>
    <mergeCell ref="I5:K5"/>
    <mergeCell ref="A22:Q22"/>
    <mergeCell ref="A2:Q2"/>
    <mergeCell ref="A3:Q3"/>
    <mergeCell ref="A5:A6"/>
    <mergeCell ref="F5:F6"/>
    <mergeCell ref="H5:H6"/>
    <mergeCell ref="G5:G6"/>
  </mergeCells>
  <printOptions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Блинкова</cp:lastModifiedBy>
  <cp:lastPrinted>2023-06-28T06:26:30Z</cp:lastPrinted>
  <dcterms:created xsi:type="dcterms:W3CDTF">1996-10-08T23:32:33Z</dcterms:created>
  <dcterms:modified xsi:type="dcterms:W3CDTF">2024-02-08T07:27:46Z</dcterms:modified>
  <cp:category/>
  <cp:version/>
  <cp:contentType/>
  <cp:contentStatus/>
</cp:coreProperties>
</file>